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2820" windowWidth="11970" windowHeight="3300" activeTab="0"/>
  </bookViews>
  <sheets>
    <sheet name="Campionato 04 ar V5" sheetId="1" r:id="rId1"/>
  </sheets>
  <definedNames>
    <definedName name="_xlnm.Print_Area" localSheetId="0">'Campionato 04 ar V5'!$C$3:$L$33</definedName>
  </definedNames>
  <calcPr fullCalcOnLoad="1"/>
</workbook>
</file>

<file path=xl/sharedStrings.xml><?xml version="1.0" encoding="utf-8"?>
<sst xmlns="http://schemas.openxmlformats.org/spreadsheetml/2006/main" count="97" uniqueCount="45">
  <si>
    <t>Sigla campionato</t>
  </si>
  <si>
    <t>Giorno inizio sabato (data)--&gt;</t>
  </si>
  <si>
    <t>Tipo camp.=</t>
  </si>
  <si>
    <t>In colonna B inserire 0 se gioca di sabato - 1 per la domenica</t>
  </si>
  <si>
    <t>Per il conteggio delle gare inserire 1 in colonna O</t>
  </si>
  <si>
    <t>CLASSIFICA</t>
  </si>
  <si>
    <t>P.ti</t>
  </si>
  <si>
    <t>G.</t>
  </si>
  <si>
    <t>p.v.</t>
  </si>
  <si>
    <t>p.p.</t>
  </si>
  <si>
    <t>S.v.</t>
  </si>
  <si>
    <t>S.p.</t>
  </si>
  <si>
    <t>Q.s.</t>
  </si>
  <si>
    <t>===&gt;</t>
  </si>
  <si>
    <t>N.</t>
  </si>
  <si>
    <t>ore</t>
  </si>
  <si>
    <t>-</t>
  </si>
  <si>
    <t>I° Giornata</t>
  </si>
  <si>
    <t>Risultati</t>
  </si>
  <si>
    <t>II° Giornata</t>
  </si>
  <si>
    <t>III° Giornata</t>
  </si>
  <si>
    <t>IV° Giornata</t>
  </si>
  <si>
    <t>V° Giornata</t>
  </si>
  <si>
    <t>VI° Giornata</t>
  </si>
  <si>
    <t>Non toccare mai la zona evidenziata in grigio</t>
  </si>
  <si>
    <t>PER ORDINARE LA CLASSIFICA CONTROL R (minuscolo)</t>
  </si>
  <si>
    <t>Martedì</t>
  </si>
  <si>
    <t>Venerdì</t>
  </si>
  <si>
    <t>TOC TOC CHIVASSO</t>
  </si>
  <si>
    <t>SPORTIDEA MASTER "B"</t>
  </si>
  <si>
    <t>G.D.S. SALUGGIA</t>
  </si>
  <si>
    <t>SPORTIDEA MASTER "C"</t>
  </si>
  <si>
    <t>Mercoledì</t>
  </si>
  <si>
    <t>ITIS Via Marconi,6 Chivasso</t>
  </si>
  <si>
    <t>Antonelli Via Filadelfia,123/2 Torino</t>
  </si>
  <si>
    <t>Comunale Via Ponte Rocca Saluggia</t>
  </si>
  <si>
    <t>Barocchio St. Barocchio Grugliasco</t>
  </si>
  <si>
    <t xml:space="preserve"> Serena 3284878043</t>
  </si>
  <si>
    <t>Michela  3391295232</t>
  </si>
  <si>
    <t xml:space="preserve"> Luciano 3388957631</t>
  </si>
  <si>
    <t xml:space="preserve"> Daniele 3475396868</t>
  </si>
  <si>
    <t>COPPA ITALIA AMATORI MISTO MASTER</t>
  </si>
  <si>
    <t>CIAMSM</t>
  </si>
  <si>
    <t>Casa Sportidea B Al 31/5</t>
  </si>
  <si>
    <t>Rinvia Sportidea C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</si>
</sst>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"/>
    <numFmt numFmtId="171" formatCode="d\-mmm\-yy"/>
    <numFmt numFmtId="172" formatCode="d\-mmm"/>
    <numFmt numFmtId="173" formatCode="h\.mm\ AM/PM"/>
    <numFmt numFmtId="174" formatCode="h\.mm\.ss\ AM/PM"/>
    <numFmt numFmtId="175" formatCode="h\.mm"/>
    <numFmt numFmtId="176" formatCode="h\.mm\.ss"/>
    <numFmt numFmtId="177" formatCode="d/m/yy\ h\.mm"/>
    <numFmt numFmtId="178" formatCode="dddd"/>
  </numFmts>
  <fonts count="5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MS Sans Serif"/>
      <family val="2"/>
    </font>
    <font>
      <b/>
      <sz val="8"/>
      <name val="Arial"/>
      <family val="2"/>
    </font>
    <font>
      <sz val="8"/>
      <name val="Calibri"/>
      <family val="2"/>
    </font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7"/>
      <name val="Comic Sans MS"/>
      <family val="4"/>
    </font>
    <font>
      <sz val="9"/>
      <name val="Calibri"/>
      <family val="2"/>
    </font>
    <font>
      <b/>
      <sz val="12"/>
      <color indexed="62"/>
      <name val="Arial"/>
      <family val="2"/>
    </font>
    <font>
      <b/>
      <sz val="10"/>
      <color indexed="8"/>
      <name val="MS Sans Serif"/>
      <family val="0"/>
    </font>
    <font>
      <b/>
      <sz val="12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B050"/>
      <name val="Comic Sans MS"/>
      <family val="4"/>
    </font>
    <font>
      <b/>
      <sz val="12"/>
      <color theme="3" tint="0.39998000860214233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right"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170" fontId="5" fillId="0" borderId="13" xfId="0" applyNumberFormat="1" applyFont="1" applyBorder="1" applyAlignment="1">
      <alignment/>
    </xf>
    <xf numFmtId="170" fontId="5" fillId="33" borderId="14" xfId="0" applyNumberFormat="1" applyFont="1" applyFill="1" applyBorder="1" applyAlignment="1">
      <alignment horizontal="left"/>
    </xf>
    <xf numFmtId="170" fontId="5" fillId="33" borderId="0" xfId="0" applyNumberFormat="1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14" fontId="5" fillId="0" borderId="0" xfId="0" applyNumberFormat="1" applyFont="1" applyFill="1" applyAlignment="1">
      <alignment horizontal="left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5" fillId="33" borderId="13" xfId="0" applyFont="1" applyFill="1" applyBorder="1" applyAlignment="1">
      <alignment horizontal="left"/>
    </xf>
    <xf numFmtId="0" fontId="5" fillId="33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170" fontId="5" fillId="33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170" fontId="5" fillId="0" borderId="0" xfId="0" applyNumberFormat="1" applyFont="1" applyAlignment="1">
      <alignment horizontal="left"/>
    </xf>
    <xf numFmtId="170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5" fillId="33" borderId="13" xfId="0" applyFont="1" applyFill="1" applyBorder="1" applyAlignment="1">
      <alignment horizontal="center"/>
    </xf>
    <xf numFmtId="0" fontId="5" fillId="0" borderId="0" xfId="0" applyNumberFormat="1" applyFont="1" applyAlignment="1">
      <alignment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33" borderId="16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6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5" fillId="33" borderId="0" xfId="0" applyNumberFormat="1" applyFont="1" applyFill="1" applyAlignment="1">
      <alignment/>
    </xf>
    <xf numFmtId="0" fontId="4" fillId="34" borderId="14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7" fillId="0" borderId="0" xfId="0" applyFont="1" applyAlignment="1">
      <alignment/>
    </xf>
    <xf numFmtId="0" fontId="4" fillId="34" borderId="18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34" borderId="19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4" fillId="34" borderId="21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4" fillId="34" borderId="22" xfId="0" applyFont="1" applyFill="1" applyBorder="1" applyAlignment="1">
      <alignment/>
    </xf>
    <xf numFmtId="0" fontId="4" fillId="34" borderId="23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0" fontId="5" fillId="34" borderId="15" xfId="0" applyFont="1" applyFill="1" applyBorder="1" applyAlignment="1">
      <alignment/>
    </xf>
    <xf numFmtId="0" fontId="5" fillId="34" borderId="18" xfId="0" applyFont="1" applyFill="1" applyBorder="1" applyAlignment="1">
      <alignment/>
    </xf>
    <xf numFmtId="0" fontId="5" fillId="34" borderId="19" xfId="0" applyFont="1" applyFill="1" applyBorder="1" applyAlignment="1">
      <alignment horizontal="center"/>
    </xf>
    <xf numFmtId="0" fontId="5" fillId="34" borderId="20" xfId="0" applyFont="1" applyFill="1" applyBorder="1" applyAlignment="1">
      <alignment/>
    </xf>
    <xf numFmtId="0" fontId="5" fillId="34" borderId="24" xfId="0" applyFont="1" applyFill="1" applyBorder="1" applyAlignment="1">
      <alignment horizontal="center"/>
    </xf>
    <xf numFmtId="0" fontId="5" fillId="34" borderId="14" xfId="0" applyFont="1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5" fillId="34" borderId="17" xfId="0" applyNumberFormat="1" applyFont="1" applyFill="1" applyBorder="1" applyAlignment="1">
      <alignment/>
    </xf>
    <xf numFmtId="0" fontId="5" fillId="34" borderId="21" xfId="0" applyFont="1" applyFill="1" applyBorder="1" applyAlignment="1">
      <alignment/>
    </xf>
    <xf numFmtId="0" fontId="5" fillId="34" borderId="22" xfId="0" applyFont="1" applyFill="1" applyBorder="1" applyAlignment="1">
      <alignment horizontal="center"/>
    </xf>
    <xf numFmtId="0" fontId="5" fillId="34" borderId="23" xfId="0" applyNumberFormat="1" applyFont="1" applyFill="1" applyBorder="1" applyAlignment="1">
      <alignment/>
    </xf>
    <xf numFmtId="0" fontId="5" fillId="34" borderId="16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75" fontId="4" fillId="0" borderId="0" xfId="0" applyNumberFormat="1" applyFont="1" applyAlignment="1">
      <alignment horizontal="left"/>
    </xf>
    <xf numFmtId="2" fontId="4" fillId="0" borderId="0" xfId="0" applyNumberFormat="1" applyFont="1" applyAlignment="1" quotePrefix="1">
      <alignment horizontal="left"/>
    </xf>
    <xf numFmtId="0" fontId="4" fillId="0" borderId="0" xfId="0" applyFont="1" applyAlignment="1">
      <alignment/>
    </xf>
    <xf numFmtId="175" fontId="4" fillId="0" borderId="0" xfId="0" applyNumberFormat="1" applyFont="1" applyAlignment="1">
      <alignment/>
    </xf>
    <xf numFmtId="0" fontId="9" fillId="0" borderId="0" xfId="0" applyFont="1" applyBorder="1" applyAlignment="1">
      <alignment horizontal="left"/>
    </xf>
    <xf numFmtId="2" fontId="4" fillId="0" borderId="0" xfId="0" applyNumberFormat="1" applyFont="1" applyAlignment="1">
      <alignment/>
    </xf>
    <xf numFmtId="170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16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left"/>
    </xf>
    <xf numFmtId="0" fontId="4" fillId="0" borderId="13" xfId="0" applyFont="1" applyFill="1" applyBorder="1" applyAlignment="1">
      <alignment/>
    </xf>
    <xf numFmtId="0" fontId="4" fillId="0" borderId="13" xfId="0" applyFont="1" applyBorder="1" applyAlignment="1">
      <alignment/>
    </xf>
    <xf numFmtId="16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178" fontId="4" fillId="0" borderId="0" xfId="0" applyNumberFormat="1" applyFont="1" applyAlignment="1">
      <alignment horizontal="right"/>
    </xf>
    <xf numFmtId="0" fontId="51" fillId="0" borderId="0" xfId="0" applyFont="1" applyAlignment="1">
      <alignment/>
    </xf>
    <xf numFmtId="0" fontId="5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35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/>
    </xf>
    <xf numFmtId="0" fontId="30" fillId="35" borderId="29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4" fillId="36" borderId="30" xfId="0" applyFont="1" applyFill="1" applyBorder="1" applyAlignment="1">
      <alignment horizontal="left" vertical="center"/>
    </xf>
    <xf numFmtId="0" fontId="4" fillId="36" borderId="31" xfId="0" applyFont="1" applyFill="1" applyBorder="1" applyAlignment="1">
      <alignment horizontal="left" vertical="center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 horizontal="left"/>
    </xf>
    <xf numFmtId="0" fontId="10" fillId="0" borderId="33" xfId="0" applyFont="1" applyBorder="1" applyAlignment="1">
      <alignment horizontal="left" vertical="center"/>
    </xf>
    <xf numFmtId="0" fontId="10" fillId="35" borderId="29" xfId="0" applyFont="1" applyFill="1" applyBorder="1" applyAlignment="1">
      <alignment horizontal="left" vertical="center"/>
    </xf>
    <xf numFmtId="0" fontId="10" fillId="35" borderId="34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/>
    </xf>
    <xf numFmtId="0" fontId="5" fillId="0" borderId="35" xfId="0" applyFont="1" applyFill="1" applyBorder="1" applyAlignment="1">
      <alignment/>
    </xf>
    <xf numFmtId="0" fontId="5" fillId="0" borderId="36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2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Migliaia (0)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Valuta (0)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rPr>
              <a:t>CLASSIFICA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25"/>
      <c:hPercent val="391"/>
      <c:rotY val="30"/>
      <c:depthPercent val="100"/>
      <c:rAngAx val="1"/>
    </c:view3D>
    <c:plotArea>
      <c:layout>
        <c:manualLayout>
          <c:xMode val="edge"/>
          <c:yMode val="edge"/>
          <c:x val="0.21925"/>
          <c:y val="0.1765"/>
          <c:w val="0.765"/>
          <c:h val="0.60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'Campionato 04 ar V5'!$AD$12:$AD$15</c:f>
            </c:strRef>
          </c:cat>
          <c:val>
            <c:numRef>
              <c:f>'Campionato 04 ar V5'!$AE$12:$AE$15</c:f>
            </c:numRef>
          </c:val>
          <c:shape val="box"/>
        </c:ser>
        <c:gapWidth val="83"/>
        <c:gapDepth val="0"/>
        <c:shape val="box"/>
        <c:axId val="63919913"/>
        <c:axId val="38408306"/>
      </c:bar3DChart>
      <c:catAx>
        <c:axId val="639199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8408306"/>
        <c:crosses val="autoZero"/>
        <c:auto val="0"/>
        <c:lblOffset val="100"/>
        <c:tickLblSkip val="1"/>
        <c:noMultiLvlLbl val="0"/>
      </c:catAx>
      <c:valAx>
        <c:axId val="38408306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rPr>
                  <a:t>Punti</a:t>
                </a:r>
              </a:p>
            </c:rich>
          </c:tx>
          <c:layout>
            <c:manualLayout>
              <c:xMode val="factor"/>
              <c:yMode val="factor"/>
              <c:x val="-0.1955"/>
              <c:y val="0.18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19913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47</xdr:row>
      <xdr:rowOff>0</xdr:rowOff>
    </xdr:from>
    <xdr:to>
      <xdr:col>29</xdr:col>
      <xdr:colOff>342900</xdr:colOff>
      <xdr:row>67</xdr:row>
      <xdr:rowOff>9525</xdr:rowOff>
    </xdr:to>
    <xdr:graphicFrame>
      <xdr:nvGraphicFramePr>
        <xdr:cNvPr id="1" name="Chart 3"/>
        <xdr:cNvGraphicFramePr/>
      </xdr:nvGraphicFramePr>
      <xdr:xfrm>
        <a:off x="1485900" y="7515225"/>
        <a:ext cx="76390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12</xdr:col>
      <xdr:colOff>28575</xdr:colOff>
      <xdr:row>2</xdr:row>
      <xdr:rowOff>114300</xdr:rowOff>
    </xdr:from>
    <xdr:to>
      <xdr:col>20</xdr:col>
      <xdr:colOff>133350</xdr:colOff>
      <xdr:row>6</xdr:row>
      <xdr:rowOff>152400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34200" y="114300"/>
          <a:ext cx="16002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38100</xdr:rowOff>
    </xdr:from>
    <xdr:to>
      <xdr:col>11</xdr:col>
      <xdr:colOff>800100</xdr:colOff>
      <xdr:row>9</xdr:row>
      <xdr:rowOff>38100</xdr:rowOff>
    </xdr:to>
    <xdr:pic>
      <xdr:nvPicPr>
        <xdr:cNvPr id="3" name="Immagine 3" descr="logo_15_21_reg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00475" y="38100"/>
          <a:ext cx="26574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581025</xdr:colOff>
      <xdr:row>2</xdr:row>
      <xdr:rowOff>85725</xdr:rowOff>
    </xdr:from>
    <xdr:to>
      <xdr:col>8</xdr:col>
      <xdr:colOff>95250</xdr:colOff>
      <xdr:row>10</xdr:row>
      <xdr:rowOff>95250</xdr:rowOff>
    </xdr:to>
    <xdr:pic>
      <xdr:nvPicPr>
        <xdr:cNvPr id="4" name="Picture 40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95400" y="85725"/>
          <a:ext cx="1333500" cy="1276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L53"/>
  <sheetViews>
    <sheetView tabSelected="1" zoomScalePageLayoutView="0" workbookViewId="0" topLeftCell="C33">
      <selection activeCell="AM61" sqref="AM61"/>
    </sheetView>
  </sheetViews>
  <sheetFormatPr defaultColWidth="9.140625" defaultRowHeight="10.5" customHeight="1"/>
  <cols>
    <col min="1" max="1" width="5.28125" style="1" hidden="1" customWidth="1"/>
    <col min="2" max="2" width="3.421875" style="19" hidden="1" customWidth="1"/>
    <col min="3" max="3" width="6.00390625" style="20" customWidth="1"/>
    <col min="4" max="4" width="4.7109375" style="21" customWidth="1"/>
    <col min="5" max="5" width="8.8515625" style="21" customWidth="1"/>
    <col min="6" max="6" width="8.8515625" style="1" customWidth="1"/>
    <col min="7" max="7" width="3.7109375" style="29" customWidth="1"/>
    <col min="8" max="8" width="5.8515625" style="1" customWidth="1"/>
    <col min="9" max="9" width="19.00390625" style="1" customWidth="1"/>
    <col min="10" max="10" width="1.1484375" style="1" customWidth="1"/>
    <col min="11" max="11" width="26.7109375" style="1" customWidth="1"/>
    <col min="12" max="12" width="18.7109375" style="21" customWidth="1"/>
    <col min="13" max="13" width="2.8515625" style="21" customWidth="1"/>
    <col min="14" max="14" width="3.00390625" style="21" customWidth="1"/>
    <col min="15" max="15" width="2.7109375" style="21" customWidth="1"/>
    <col min="16" max="16" width="2.8515625" style="21" customWidth="1"/>
    <col min="17" max="19" width="2.7109375" style="21" customWidth="1"/>
    <col min="20" max="20" width="2.8515625" style="21" customWidth="1"/>
    <col min="21" max="24" width="2.7109375" style="21" customWidth="1"/>
    <col min="25" max="25" width="4.7109375" style="1" hidden="1" customWidth="1"/>
    <col min="26" max="26" width="2.7109375" style="1" hidden="1" customWidth="1"/>
    <col min="27" max="28" width="3.57421875" style="1" hidden="1" customWidth="1"/>
    <col min="29" max="29" width="3.00390625" style="1" hidden="1" customWidth="1"/>
    <col min="30" max="30" width="14.00390625" style="1" hidden="1" customWidth="1"/>
    <col min="31" max="31" width="4.00390625" style="24" hidden="1" customWidth="1"/>
    <col min="32" max="36" width="3.7109375" style="24" hidden="1" customWidth="1"/>
    <col min="37" max="37" width="3.7109375" style="1" hidden="1" customWidth="1"/>
    <col min="38" max="38" width="9.140625" style="1" hidden="1" customWidth="1"/>
    <col min="39" max="16384" width="9.140625" style="1" customWidth="1"/>
  </cols>
  <sheetData>
    <row r="1" spans="2:38" ht="10.5" customHeight="1" hidden="1">
      <c r="B1" s="2" t="s">
        <v>0</v>
      </c>
      <c r="C1" s="3"/>
      <c r="D1" s="4"/>
      <c r="E1" s="5"/>
      <c r="F1" s="6" t="s">
        <v>42</v>
      </c>
      <c r="G1" s="7"/>
      <c r="H1" s="8"/>
      <c r="I1" s="9" t="s">
        <v>1</v>
      </c>
      <c r="J1" s="10"/>
      <c r="K1" s="11">
        <v>40649</v>
      </c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50"/>
      <c r="Z1" s="50"/>
      <c r="AA1" s="50"/>
      <c r="AB1" s="50"/>
      <c r="AC1" s="50"/>
      <c r="AD1" s="50"/>
      <c r="AE1" s="51"/>
      <c r="AF1" s="51"/>
      <c r="AG1" s="51"/>
      <c r="AH1" s="51"/>
      <c r="AI1" s="51"/>
      <c r="AJ1" s="51"/>
      <c r="AK1" s="50"/>
      <c r="AL1" s="50"/>
    </row>
    <row r="2" spans="1:38" s="19" customFormat="1" ht="10.5" customHeight="1" hidden="1">
      <c r="A2" s="15" t="s">
        <v>2</v>
      </c>
      <c r="B2" s="16"/>
      <c r="C2" s="17"/>
      <c r="D2" s="12"/>
      <c r="E2" s="12"/>
      <c r="F2" s="13"/>
      <c r="G2" s="18"/>
      <c r="H2" s="8"/>
      <c r="I2" s="15" t="s">
        <v>3</v>
      </c>
      <c r="J2" s="13"/>
      <c r="K2" s="13"/>
      <c r="L2" s="12"/>
      <c r="M2" s="12" t="s">
        <v>4</v>
      </c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50"/>
      <c r="Z2" s="50"/>
      <c r="AA2" s="50"/>
      <c r="AB2" s="50"/>
      <c r="AC2" s="50"/>
      <c r="AD2" s="50"/>
      <c r="AE2" s="51"/>
      <c r="AF2" s="51"/>
      <c r="AG2" s="51"/>
      <c r="AH2" s="51"/>
      <c r="AI2" s="51"/>
      <c r="AJ2" s="51"/>
      <c r="AK2" s="50"/>
      <c r="AL2" s="50"/>
    </row>
    <row r="3" spans="1:38" ht="10.5" customHeight="1">
      <c r="A3" s="16"/>
      <c r="B3" s="16"/>
      <c r="G3" s="22"/>
      <c r="H3" s="23"/>
      <c r="Y3" s="50"/>
      <c r="Z3" s="50"/>
      <c r="AA3" s="50"/>
      <c r="AB3" s="50"/>
      <c r="AC3" s="50"/>
      <c r="AD3" s="50"/>
      <c r="AE3" s="51"/>
      <c r="AF3" s="51"/>
      <c r="AG3" s="51"/>
      <c r="AH3" s="51"/>
      <c r="AI3" s="51"/>
      <c r="AJ3" s="51"/>
      <c r="AK3" s="50"/>
      <c r="AL3" s="50"/>
    </row>
    <row r="4" spans="1:38" ht="10.5" customHeight="1">
      <c r="A4" s="16"/>
      <c r="B4" s="16"/>
      <c r="G4" s="22"/>
      <c r="H4" s="23"/>
      <c r="Y4" s="50"/>
      <c r="Z4" s="50"/>
      <c r="AA4" s="50"/>
      <c r="AB4" s="50"/>
      <c r="AC4" s="50"/>
      <c r="AD4" s="50"/>
      <c r="AE4" s="51"/>
      <c r="AF4" s="51"/>
      <c r="AG4" s="51"/>
      <c r="AH4" s="51"/>
      <c r="AI4" s="51"/>
      <c r="AJ4" s="51"/>
      <c r="AK4" s="50"/>
      <c r="AL4" s="50"/>
    </row>
    <row r="5" spans="1:38" ht="10.5" customHeight="1">
      <c r="A5" s="16"/>
      <c r="B5" s="16"/>
      <c r="G5" s="22"/>
      <c r="H5" s="23"/>
      <c r="Y5" s="50"/>
      <c r="Z5" s="50"/>
      <c r="AA5" s="50"/>
      <c r="AB5" s="50"/>
      <c r="AC5" s="50"/>
      <c r="AD5" s="50"/>
      <c r="AE5" s="51"/>
      <c r="AF5" s="51"/>
      <c r="AG5" s="51"/>
      <c r="AH5" s="51"/>
      <c r="AI5" s="51"/>
      <c r="AJ5" s="51"/>
      <c r="AK5" s="50"/>
      <c r="AL5" s="50"/>
    </row>
    <row r="6" spans="1:38" ht="15.75" customHeight="1">
      <c r="A6" s="16"/>
      <c r="B6" s="16"/>
      <c r="F6" s="81"/>
      <c r="G6" s="22"/>
      <c r="H6" s="23"/>
      <c r="Y6" s="50"/>
      <c r="Z6" s="50"/>
      <c r="AA6" s="50"/>
      <c r="AB6" s="50"/>
      <c r="AC6" s="50"/>
      <c r="AD6" s="50"/>
      <c r="AE6" s="51"/>
      <c r="AF6" s="51"/>
      <c r="AG6" s="51"/>
      <c r="AH6" s="51"/>
      <c r="AI6" s="51"/>
      <c r="AJ6" s="51"/>
      <c r="AK6" s="50"/>
      <c r="AL6" s="50"/>
    </row>
    <row r="7" spans="1:38" ht="13.5" customHeight="1">
      <c r="A7" s="16"/>
      <c r="B7" s="16"/>
      <c r="F7" s="83"/>
      <c r="G7" s="22"/>
      <c r="H7" s="23"/>
      <c r="I7" s="82"/>
      <c r="Y7" s="50"/>
      <c r="Z7" s="50"/>
      <c r="AA7" s="50"/>
      <c r="AB7" s="50"/>
      <c r="AC7" s="50"/>
      <c r="AD7" s="50"/>
      <c r="AE7" s="51"/>
      <c r="AF7" s="51"/>
      <c r="AG7" s="51"/>
      <c r="AH7" s="51"/>
      <c r="AI7" s="51"/>
      <c r="AJ7" s="51"/>
      <c r="AK7" s="50"/>
      <c r="AL7" s="50"/>
    </row>
    <row r="8" spans="1:38" ht="17.25" customHeight="1">
      <c r="A8" s="16"/>
      <c r="B8" s="16"/>
      <c r="G8" s="22"/>
      <c r="H8" s="23"/>
      <c r="Y8" s="50"/>
      <c r="Z8" s="50"/>
      <c r="AA8" s="50"/>
      <c r="AB8" s="50"/>
      <c r="AC8" s="50"/>
      <c r="AD8" s="50"/>
      <c r="AE8" s="51"/>
      <c r="AF8" s="51"/>
      <c r="AG8" s="51"/>
      <c r="AH8" s="51"/>
      <c r="AI8" s="51"/>
      <c r="AJ8" s="51"/>
      <c r="AK8" s="50"/>
      <c r="AL8" s="50"/>
    </row>
    <row r="9" spans="1:38" ht="9" customHeight="1">
      <c r="A9" s="16"/>
      <c r="B9" s="16"/>
      <c r="G9" s="22"/>
      <c r="H9" s="23"/>
      <c r="Y9" s="50"/>
      <c r="Z9" s="50"/>
      <c r="AA9" s="50"/>
      <c r="AB9" s="50"/>
      <c r="AC9" s="50"/>
      <c r="AD9" s="50"/>
      <c r="AE9" s="51"/>
      <c r="AF9" s="51"/>
      <c r="AG9" s="51"/>
      <c r="AH9" s="51"/>
      <c r="AI9" s="51"/>
      <c r="AJ9" s="51"/>
      <c r="AK9" s="50"/>
      <c r="AL9" s="50"/>
    </row>
    <row r="10" spans="1:38" ht="12.75" customHeight="1">
      <c r="A10" s="13"/>
      <c r="B10" s="16"/>
      <c r="D10" s="25"/>
      <c r="E10" s="111" t="s">
        <v>41</v>
      </c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50"/>
      <c r="Z10" s="50"/>
      <c r="AA10" s="50"/>
      <c r="AB10" s="50"/>
      <c r="AC10" s="50"/>
      <c r="AD10" s="50"/>
      <c r="AE10" s="51"/>
      <c r="AF10" s="51"/>
      <c r="AG10" s="51"/>
      <c r="AH10" s="51"/>
      <c r="AI10" s="51"/>
      <c r="AJ10" s="51"/>
      <c r="AK10" s="50"/>
      <c r="AL10" s="50"/>
    </row>
    <row r="11" spans="1:38" ht="10.5" customHeight="1" thickBot="1">
      <c r="A11" s="13"/>
      <c r="B11" s="16"/>
      <c r="G11" s="22"/>
      <c r="H11" s="23"/>
      <c r="Y11" s="52"/>
      <c r="Z11" s="50"/>
      <c r="AA11" s="50"/>
      <c r="AB11" s="50"/>
      <c r="AC11" s="50"/>
      <c r="AD11" s="53" t="s">
        <v>5</v>
      </c>
      <c r="AE11" s="54" t="s">
        <v>6</v>
      </c>
      <c r="AF11" s="54" t="s">
        <v>7</v>
      </c>
      <c r="AG11" s="54" t="s">
        <v>8</v>
      </c>
      <c r="AH11" s="54" t="s">
        <v>9</v>
      </c>
      <c r="AI11" s="54" t="s">
        <v>10</v>
      </c>
      <c r="AJ11" s="54" t="s">
        <v>11</v>
      </c>
      <c r="AK11" s="55" t="s">
        <v>12</v>
      </c>
      <c r="AL11" s="50"/>
    </row>
    <row r="12" spans="1:38" ht="16.5" customHeight="1">
      <c r="A12" s="20" t="s">
        <v>13</v>
      </c>
      <c r="B12" s="26">
        <v>3</v>
      </c>
      <c r="C12" s="64"/>
      <c r="D12" s="65" t="s">
        <v>14</v>
      </c>
      <c r="E12" s="65">
        <v>1</v>
      </c>
      <c r="F12" s="66" t="s">
        <v>26</v>
      </c>
      <c r="G12" s="64" t="s">
        <v>15</v>
      </c>
      <c r="H12" s="67">
        <v>21</v>
      </c>
      <c r="I12" s="92" t="s">
        <v>28</v>
      </c>
      <c r="J12" s="65" t="s">
        <v>16</v>
      </c>
      <c r="K12" s="94" t="s">
        <v>33</v>
      </c>
      <c r="L12" s="98" t="s">
        <v>38</v>
      </c>
      <c r="M12" s="93"/>
      <c r="N12" s="91"/>
      <c r="O12" s="68"/>
      <c r="P12" s="68"/>
      <c r="Q12" s="68"/>
      <c r="R12" s="68"/>
      <c r="S12" s="68"/>
      <c r="T12" s="68"/>
      <c r="U12" s="68"/>
      <c r="V12" s="68"/>
      <c r="W12" s="68"/>
      <c r="X12" s="1"/>
      <c r="Y12" s="56" t="e">
        <f>+#REF!</f>
        <v>#REF!</v>
      </c>
      <c r="Z12" s="50"/>
      <c r="AA12" s="50"/>
      <c r="AB12" s="50"/>
      <c r="AC12" s="50"/>
      <c r="AD12" s="57" t="str">
        <f>+$I$12</f>
        <v>TOC TOC CHIVASSO</v>
      </c>
      <c r="AE12" s="58">
        <f>+$AA$17+$AA$21+$AB$24+$AB$26+$AB$30+$AA$33</f>
        <v>3</v>
      </c>
      <c r="AF12" s="58" t="e">
        <f>+#REF!+#REF!+#REF!+#REF!+#REF!+#REF!</f>
        <v>#REF!</v>
      </c>
      <c r="AG12" s="58">
        <f>+$AE$17+$AE$21+$AF$24+$AF$26+$AF$30+$AE$33</f>
        <v>1</v>
      </c>
      <c r="AH12" s="58">
        <f>+$AF$17+$AF$21+$AE$24+$AE$26+$AE$30+$AF$33</f>
        <v>0</v>
      </c>
      <c r="AI12" s="58">
        <f>$M$17+$M$21+$N$24+$N$26+$N$30+$M$33</f>
        <v>3</v>
      </c>
      <c r="AJ12" s="58">
        <f>+$N$17+$N$21+$M$24+$M$26+$M$30+$N$33</f>
        <v>1</v>
      </c>
      <c r="AK12" s="59">
        <f>$AI$12/$AJ$12</f>
        <v>3</v>
      </c>
      <c r="AL12" s="50"/>
    </row>
    <row r="13" spans="1:38" ht="16.5" customHeight="1">
      <c r="A13" s="20" t="s">
        <v>13</v>
      </c>
      <c r="B13" s="26">
        <v>3</v>
      </c>
      <c r="C13" s="64"/>
      <c r="D13" s="65" t="s">
        <v>14</v>
      </c>
      <c r="E13" s="65">
        <v>2</v>
      </c>
      <c r="F13" s="66" t="s">
        <v>26</v>
      </c>
      <c r="G13" s="64" t="s">
        <v>15</v>
      </c>
      <c r="H13" s="67">
        <v>20.3</v>
      </c>
      <c r="I13" s="92" t="s">
        <v>29</v>
      </c>
      <c r="J13" s="65" t="s">
        <v>16</v>
      </c>
      <c r="K13" s="95" t="s">
        <v>34</v>
      </c>
      <c r="L13" s="99" t="s">
        <v>37</v>
      </c>
      <c r="M13" s="93"/>
      <c r="N13" s="91"/>
      <c r="O13" s="68"/>
      <c r="P13" s="68"/>
      <c r="Q13" s="68"/>
      <c r="R13" s="68"/>
      <c r="S13" s="68"/>
      <c r="T13" s="68"/>
      <c r="U13" s="68"/>
      <c r="V13" s="68"/>
      <c r="W13" s="68"/>
      <c r="X13" s="1"/>
      <c r="Y13" s="56" t="e">
        <f>+#REF!</f>
        <v>#REF!</v>
      </c>
      <c r="Z13" s="50"/>
      <c r="AA13" s="50"/>
      <c r="AB13" s="50"/>
      <c r="AC13" s="50"/>
      <c r="AD13" s="57" t="str">
        <f>+$I$13</f>
        <v>SPORTIDEA MASTER "B"</v>
      </c>
      <c r="AE13" s="58">
        <f>+$AA$18+$AB$21+$AA$23+$AB$27+$AA$30+$AB$32</f>
        <v>0</v>
      </c>
      <c r="AF13" s="58" t="e">
        <f>+#REF!+#REF!+#REF!+#REF!+#REF!+#REF!</f>
        <v>#REF!</v>
      </c>
      <c r="AG13" s="58">
        <f>+$AE$18+$AF$21+$AE$23+$AF$27+$AE$30+$AF$32</f>
        <v>0</v>
      </c>
      <c r="AH13" s="58">
        <f>+$AF$18+$AE$21+$AF$23+$AE$27+$AF$30+$AE$32</f>
        <v>1</v>
      </c>
      <c r="AI13" s="58">
        <f>+$M$18+$N$21+$M$23+$N$27+$M$30+$N$32</f>
        <v>0</v>
      </c>
      <c r="AJ13" s="58">
        <f>+$N$18+$M$21+$N$23+$M$27+$N$30+$M$32</f>
        <v>3</v>
      </c>
      <c r="AK13" s="59">
        <f>$AI$13/$AJ$13</f>
        <v>0</v>
      </c>
      <c r="AL13" s="50"/>
    </row>
    <row r="14" spans="1:38" ht="16.5" customHeight="1">
      <c r="A14" s="20" t="s">
        <v>13</v>
      </c>
      <c r="B14" s="26">
        <v>6</v>
      </c>
      <c r="C14" s="64"/>
      <c r="D14" s="65" t="s">
        <v>14</v>
      </c>
      <c r="E14" s="65">
        <v>3</v>
      </c>
      <c r="F14" s="66" t="s">
        <v>27</v>
      </c>
      <c r="G14" s="64" t="s">
        <v>15</v>
      </c>
      <c r="H14" s="67">
        <v>21</v>
      </c>
      <c r="I14" s="92" t="s">
        <v>30</v>
      </c>
      <c r="J14" s="65" t="s">
        <v>16</v>
      </c>
      <c r="K14" s="96" t="s">
        <v>35</v>
      </c>
      <c r="L14" s="99" t="s">
        <v>39</v>
      </c>
      <c r="M14" s="90"/>
      <c r="N14" s="91"/>
      <c r="O14" s="68"/>
      <c r="P14" s="68"/>
      <c r="Q14" s="68"/>
      <c r="R14" s="68"/>
      <c r="S14" s="68"/>
      <c r="T14" s="68"/>
      <c r="U14" s="68"/>
      <c r="V14" s="68"/>
      <c r="W14" s="68"/>
      <c r="X14" s="1"/>
      <c r="Y14" s="56" t="e">
        <f>+#REF!</f>
        <v>#REF!</v>
      </c>
      <c r="Z14" s="50"/>
      <c r="AA14" s="50"/>
      <c r="AB14" s="50"/>
      <c r="AC14" s="50"/>
      <c r="AD14" s="57" t="str">
        <f>+$I$14</f>
        <v>G.D.S. SALUGGIA</v>
      </c>
      <c r="AE14" s="58">
        <f>+$AB$18+$AB$20+$AA$24+$AA$27+$AA$29+$AB$33</f>
        <v>3</v>
      </c>
      <c r="AF14" s="58" t="e">
        <f>+#REF!+#REF!+#REF!+#REF!+#REF!+#REF!</f>
        <v>#REF!</v>
      </c>
      <c r="AG14" s="58">
        <f>+$AF$18+$AF$20+$AE$24+$AE$27+$AE$29+$AF$33</f>
        <v>1</v>
      </c>
      <c r="AH14" s="58">
        <f>+$AE$18+$AE$20+$AF$24+$AF$27+$AF$29+$AE$33</f>
        <v>0</v>
      </c>
      <c r="AI14" s="58">
        <f>+$N$18+$N$20+$M$24+$M$27+$M$29+$N$33</f>
        <v>3</v>
      </c>
      <c r="AJ14" s="58">
        <f>+$M$18+$M$20+$N$24+$N$27+$N$29+$M$33</f>
        <v>0</v>
      </c>
      <c r="AK14" s="59" t="e">
        <f>$AI$14/$AJ$14</f>
        <v>#DIV/0!</v>
      </c>
      <c r="AL14" s="50"/>
    </row>
    <row r="15" spans="1:38" ht="16.5" customHeight="1" thickBot="1">
      <c r="A15" s="20" t="s">
        <v>13</v>
      </c>
      <c r="B15" s="26">
        <v>4</v>
      </c>
      <c r="C15" s="64"/>
      <c r="D15" s="65" t="s">
        <v>14</v>
      </c>
      <c r="E15" s="65">
        <v>4</v>
      </c>
      <c r="F15" s="66" t="s">
        <v>32</v>
      </c>
      <c r="G15" s="64" t="s">
        <v>15</v>
      </c>
      <c r="H15" s="67">
        <v>20.3</v>
      </c>
      <c r="I15" s="92" t="s">
        <v>31</v>
      </c>
      <c r="J15" s="65" t="s">
        <v>16</v>
      </c>
      <c r="K15" s="97" t="s">
        <v>36</v>
      </c>
      <c r="L15" s="100" t="s">
        <v>40</v>
      </c>
      <c r="M15" s="93"/>
      <c r="N15" s="91"/>
      <c r="O15" s="68"/>
      <c r="P15" s="68"/>
      <c r="Q15" s="68"/>
      <c r="R15" s="68"/>
      <c r="S15" s="68"/>
      <c r="T15" s="68"/>
      <c r="U15" s="68"/>
      <c r="V15" s="68"/>
      <c r="W15" s="68"/>
      <c r="X15" s="1"/>
      <c r="Y15" s="56" t="e">
        <f>+#REF!</f>
        <v>#REF!</v>
      </c>
      <c r="Z15" s="50"/>
      <c r="AA15" s="50"/>
      <c r="AB15" s="50"/>
      <c r="AC15" s="50"/>
      <c r="AD15" s="60" t="str">
        <f>+$I$15</f>
        <v>SPORTIDEA MASTER "C"</v>
      </c>
      <c r="AE15" s="61">
        <f>+$AB$17+$AA$20+$AB$23+$AA$26+$AB$29+$AA$32</f>
        <v>0</v>
      </c>
      <c r="AF15" s="61" t="e">
        <f>+#REF!+#REF!+#REF!+#REF!+#REF!+#REF!</f>
        <v>#REF!</v>
      </c>
      <c r="AG15" s="61">
        <f>+$AF$17+$AE$20+$AF$23+$AE$26+$AF$29+$AE$32</f>
        <v>0</v>
      </c>
      <c r="AH15" s="61">
        <f>+$AE$17+$AF$20+$AE$23+$AF$26+$AE$29+$AF$32</f>
        <v>1</v>
      </c>
      <c r="AI15" s="61">
        <f>+$N$17+$M$20+$N$23+$M$26+$N$29+$M$32</f>
        <v>1</v>
      </c>
      <c r="AJ15" s="61">
        <f>+$M$17+$N$20+$M$23+$N$26+$M$29+$N$32</f>
        <v>3</v>
      </c>
      <c r="AK15" s="62">
        <f>$AI$15/$AJ$15</f>
        <v>0.3333333333333333</v>
      </c>
      <c r="AL15" s="50"/>
    </row>
    <row r="16" spans="1:38" ht="16.5" customHeight="1" thickBot="1">
      <c r="A16" s="13"/>
      <c r="B16" s="13"/>
      <c r="C16" s="64"/>
      <c r="D16" s="65"/>
      <c r="E16" s="65"/>
      <c r="F16" s="69"/>
      <c r="G16" s="70" t="s">
        <v>17</v>
      </c>
      <c r="H16" s="71"/>
      <c r="I16" s="68"/>
      <c r="J16" s="68"/>
      <c r="K16" s="68"/>
      <c r="L16" s="68"/>
      <c r="M16" s="68" t="s">
        <v>18</v>
      </c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1"/>
      <c r="Y16" s="56"/>
      <c r="Z16" s="50"/>
      <c r="AA16" s="50"/>
      <c r="AB16" s="50"/>
      <c r="AC16" s="50"/>
      <c r="AD16" s="50"/>
      <c r="AE16" s="51"/>
      <c r="AF16" s="51"/>
      <c r="AG16" s="51"/>
      <c r="AH16" s="51"/>
      <c r="AI16" s="51"/>
      <c r="AJ16" s="51"/>
      <c r="AK16" s="50"/>
      <c r="AL16" s="50"/>
    </row>
    <row r="17" spans="1:38" ht="16.5" customHeight="1">
      <c r="A17" s="28">
        <v>0</v>
      </c>
      <c r="B17" s="13"/>
      <c r="C17" s="72" t="str">
        <f>+$F$1</f>
        <v>CIAMSM</v>
      </c>
      <c r="D17" s="73">
        <v>101</v>
      </c>
      <c r="E17" s="79">
        <f>+F17</f>
        <v>40652</v>
      </c>
      <c r="F17" s="74">
        <f>K1+B12+A17</f>
        <v>40652</v>
      </c>
      <c r="G17" s="72" t="s">
        <v>15</v>
      </c>
      <c r="H17" s="75">
        <f>+H12</f>
        <v>21</v>
      </c>
      <c r="I17" s="68" t="str">
        <f>+$I$12</f>
        <v>TOC TOC CHIVASSO</v>
      </c>
      <c r="J17" s="65" t="s">
        <v>16</v>
      </c>
      <c r="K17" s="68" t="str">
        <f>+$I$15</f>
        <v>SPORTIDEA MASTER "C"</v>
      </c>
      <c r="L17" s="68"/>
      <c r="M17" s="76">
        <v>3</v>
      </c>
      <c r="N17" s="77">
        <v>1</v>
      </c>
      <c r="O17" s="84">
        <v>23</v>
      </c>
      <c r="P17" s="85">
        <v>25</v>
      </c>
      <c r="Q17" s="84">
        <v>25</v>
      </c>
      <c r="R17" s="85">
        <v>14</v>
      </c>
      <c r="S17" s="84">
        <v>25</v>
      </c>
      <c r="T17" s="85">
        <v>22</v>
      </c>
      <c r="U17" s="84">
        <v>25</v>
      </c>
      <c r="V17" s="85">
        <v>22</v>
      </c>
      <c r="W17" s="84"/>
      <c r="X17" s="85"/>
      <c r="Y17" s="56" t="e">
        <f>+$Y$12</f>
        <v>#REF!</v>
      </c>
      <c r="Z17" s="50"/>
      <c r="AA17" s="41">
        <f>IF(N17=2,2,IF(M17=3,3,IF(M17=2,1,0)))</f>
        <v>3</v>
      </c>
      <c r="AB17" s="42">
        <f>IF(M17=2,2,IF(N17=3,3,IF(N17=2,1,0)))</f>
        <v>0</v>
      </c>
      <c r="AC17" s="42">
        <f>IF(M17+N17&gt;0,1,0)</f>
        <v>1</v>
      </c>
      <c r="AD17" s="43"/>
      <c r="AE17" s="43">
        <f>IF($AA$17&lt;2,0,1)</f>
        <v>1</v>
      </c>
      <c r="AF17" s="44">
        <f>IF($AB$17&lt;2,0,1)</f>
        <v>0</v>
      </c>
      <c r="AG17" s="51"/>
      <c r="AH17" s="51"/>
      <c r="AI17" s="51"/>
      <c r="AJ17" s="51"/>
      <c r="AK17" s="50"/>
      <c r="AL17" s="50"/>
    </row>
    <row r="18" spans="1:38" ht="16.5" customHeight="1" thickBot="1">
      <c r="A18" s="30"/>
      <c r="B18" s="13"/>
      <c r="C18" s="72" t="str">
        <f>+$F$1</f>
        <v>CIAMSM</v>
      </c>
      <c r="D18" s="73">
        <v>102</v>
      </c>
      <c r="E18" s="79">
        <f>+F18</f>
        <v>40652</v>
      </c>
      <c r="F18" s="74">
        <f>K1+B13+0</f>
        <v>40652</v>
      </c>
      <c r="G18" s="72" t="s">
        <v>15</v>
      </c>
      <c r="H18" s="75">
        <f>+H13</f>
        <v>20.3</v>
      </c>
      <c r="I18" s="68" t="str">
        <f>+$I$13</f>
        <v>SPORTIDEA MASTER "B"</v>
      </c>
      <c r="J18" s="65" t="s">
        <v>16</v>
      </c>
      <c r="K18" s="68" t="str">
        <f>+$I$14</f>
        <v>G.D.S. SALUGGIA</v>
      </c>
      <c r="L18" s="68"/>
      <c r="M18" s="77">
        <v>0</v>
      </c>
      <c r="N18" s="77">
        <v>3</v>
      </c>
      <c r="O18" s="86">
        <v>20</v>
      </c>
      <c r="P18" s="87">
        <v>25</v>
      </c>
      <c r="Q18" s="86">
        <v>19</v>
      </c>
      <c r="R18" s="87">
        <v>25</v>
      </c>
      <c r="S18" s="86">
        <v>14</v>
      </c>
      <c r="T18" s="87">
        <v>25</v>
      </c>
      <c r="U18" s="86"/>
      <c r="V18" s="87"/>
      <c r="W18" s="86"/>
      <c r="X18" s="87"/>
      <c r="Y18" s="56" t="e">
        <f>+$Y$13</f>
        <v>#REF!</v>
      </c>
      <c r="Z18" s="50"/>
      <c r="AA18" s="36">
        <f aca="true" t="shared" si="0" ref="AA18:AA33">IF(N18=2,2,IF(M18=3,3,IF(M18=2,1,0)))</f>
        <v>0</v>
      </c>
      <c r="AB18" s="37">
        <f aca="true" t="shared" si="1" ref="AB18:AB33">IF(M18=2,2,IF(N18=3,3,IF(N18=2,1,0)))</f>
        <v>3</v>
      </c>
      <c r="AC18" s="37">
        <f aca="true" t="shared" si="2" ref="AC18:AC33">IF(M18+N18&gt;0,1,0)</f>
        <v>1</v>
      </c>
      <c r="AD18" s="38"/>
      <c r="AE18" s="38">
        <f>IF($AA$18&lt;2,0,1)</f>
        <v>0</v>
      </c>
      <c r="AF18" s="39">
        <f>IF($AB$18&lt;2,0,1)</f>
        <v>1</v>
      </c>
      <c r="AG18" s="51"/>
      <c r="AH18" s="51"/>
      <c r="AI18" s="51"/>
      <c r="AJ18" s="51"/>
      <c r="AK18" s="50"/>
      <c r="AL18" s="50"/>
    </row>
    <row r="19" spans="1:38" ht="16.5" customHeight="1" thickBot="1">
      <c r="A19" s="14"/>
      <c r="B19" s="13"/>
      <c r="C19" s="64"/>
      <c r="D19" s="73"/>
      <c r="E19" s="79"/>
      <c r="F19" s="78"/>
      <c r="G19" s="70" t="s">
        <v>19</v>
      </c>
      <c r="H19" s="71"/>
      <c r="I19" s="68"/>
      <c r="J19" s="65"/>
      <c r="K19" s="68"/>
      <c r="L19" s="68"/>
      <c r="M19" s="68"/>
      <c r="N19" s="68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8"/>
      <c r="Z19" s="50"/>
      <c r="AA19" s="36"/>
      <c r="AB19" s="37"/>
      <c r="AC19" s="37"/>
      <c r="AD19" s="38"/>
      <c r="AE19" s="38"/>
      <c r="AF19" s="39"/>
      <c r="AG19" s="51"/>
      <c r="AH19" s="51"/>
      <c r="AI19" s="51"/>
      <c r="AJ19" s="51"/>
      <c r="AK19" s="50"/>
      <c r="AL19" s="50"/>
    </row>
    <row r="20" spans="1:38" ht="16.5" customHeight="1">
      <c r="A20" s="28">
        <v>14</v>
      </c>
      <c r="B20" s="13"/>
      <c r="C20" s="72" t="str">
        <f>+$F$1</f>
        <v>CIAMSM</v>
      </c>
      <c r="D20" s="73">
        <v>103</v>
      </c>
      <c r="E20" s="79">
        <f>+F20</f>
        <v>40667</v>
      </c>
      <c r="F20" s="74">
        <f>K1+B15+A20</f>
        <v>40667</v>
      </c>
      <c r="G20" s="72" t="s">
        <v>15</v>
      </c>
      <c r="H20" s="75">
        <f>+H15</f>
        <v>20.3</v>
      </c>
      <c r="I20" s="68" t="str">
        <f>+$I$15</f>
        <v>SPORTIDEA MASTER "C"</v>
      </c>
      <c r="J20" s="65" t="s">
        <v>16</v>
      </c>
      <c r="K20" s="68" t="str">
        <f>+$I$14</f>
        <v>G.D.S. SALUGGIA</v>
      </c>
      <c r="L20" s="68" t="s">
        <v>44</v>
      </c>
      <c r="M20" s="77"/>
      <c r="N20" s="77"/>
      <c r="O20" s="84"/>
      <c r="P20" s="85"/>
      <c r="Q20" s="84"/>
      <c r="R20" s="85"/>
      <c r="S20" s="84"/>
      <c r="T20" s="85"/>
      <c r="U20" s="84"/>
      <c r="V20" s="85"/>
      <c r="W20" s="84"/>
      <c r="X20" s="85"/>
      <c r="Y20" s="56" t="e">
        <f>+$Y$15</f>
        <v>#REF!</v>
      </c>
      <c r="Z20" s="50"/>
      <c r="AA20" s="36">
        <f t="shared" si="0"/>
        <v>0</v>
      </c>
      <c r="AB20" s="37">
        <f t="shared" si="1"/>
        <v>0</v>
      </c>
      <c r="AC20" s="37">
        <f t="shared" si="2"/>
        <v>0</v>
      </c>
      <c r="AD20" s="38"/>
      <c r="AE20" s="38">
        <f>IF($AA$20&lt;2,0,1)</f>
        <v>0</v>
      </c>
      <c r="AF20" s="39">
        <f>IF($AB$20&lt;2,0,1)</f>
        <v>0</v>
      </c>
      <c r="AG20" s="51"/>
      <c r="AH20" s="51"/>
      <c r="AI20" s="51"/>
      <c r="AJ20" s="51"/>
      <c r="AK20" s="50"/>
      <c r="AL20" s="50"/>
    </row>
    <row r="21" spans="1:38" ht="16.5" customHeight="1" thickBot="1">
      <c r="A21" s="30"/>
      <c r="B21" s="13"/>
      <c r="C21" s="72" t="str">
        <f>+$F$1</f>
        <v>CIAMSM</v>
      </c>
      <c r="D21" s="73">
        <v>104</v>
      </c>
      <c r="E21" s="79">
        <f>+F21</f>
        <v>40666</v>
      </c>
      <c r="F21" s="74">
        <f>K1+B12+A20</f>
        <v>40666</v>
      </c>
      <c r="G21" s="72" t="s">
        <v>15</v>
      </c>
      <c r="H21" s="75">
        <f>+H12</f>
        <v>21</v>
      </c>
      <c r="I21" s="68" t="str">
        <f>+$I$12</f>
        <v>TOC TOC CHIVASSO</v>
      </c>
      <c r="J21" s="65" t="s">
        <v>16</v>
      </c>
      <c r="K21" s="68" t="str">
        <f>+$I$13</f>
        <v>SPORTIDEA MASTER "B"</v>
      </c>
      <c r="L21" s="68"/>
      <c r="M21" s="77"/>
      <c r="N21" s="77"/>
      <c r="O21" s="86"/>
      <c r="P21" s="87"/>
      <c r="Q21" s="86"/>
      <c r="R21" s="87"/>
      <c r="S21" s="86"/>
      <c r="T21" s="87"/>
      <c r="U21" s="86"/>
      <c r="V21" s="87"/>
      <c r="W21" s="86"/>
      <c r="X21" s="87"/>
      <c r="Y21" s="56" t="e">
        <f>+$Y$12</f>
        <v>#REF!</v>
      </c>
      <c r="Z21" s="50"/>
      <c r="AA21" s="36">
        <f t="shared" si="0"/>
        <v>0</v>
      </c>
      <c r="AB21" s="37">
        <f t="shared" si="1"/>
        <v>0</v>
      </c>
      <c r="AC21" s="37">
        <f t="shared" si="2"/>
        <v>0</v>
      </c>
      <c r="AD21" s="38"/>
      <c r="AE21" s="38">
        <f>IF($AA$21&lt;2,0,1)</f>
        <v>0</v>
      </c>
      <c r="AF21" s="39">
        <f>IF($AB$21&lt;2,0,1)</f>
        <v>0</v>
      </c>
      <c r="AG21" s="51"/>
      <c r="AH21" s="51"/>
      <c r="AI21" s="51"/>
      <c r="AJ21" s="51"/>
      <c r="AK21" s="50"/>
      <c r="AL21" s="50"/>
    </row>
    <row r="22" spans="1:38" ht="16.5" customHeight="1" thickBot="1">
      <c r="A22" s="14"/>
      <c r="B22" s="13"/>
      <c r="C22" s="64"/>
      <c r="D22" s="73"/>
      <c r="E22" s="79"/>
      <c r="F22" s="78"/>
      <c r="G22" s="70" t="s">
        <v>20</v>
      </c>
      <c r="H22" s="71"/>
      <c r="I22" s="68"/>
      <c r="J22" s="65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1"/>
      <c r="Y22" s="56"/>
      <c r="Z22" s="50"/>
      <c r="AA22" s="36"/>
      <c r="AB22" s="37"/>
      <c r="AC22" s="37"/>
      <c r="AD22" s="38"/>
      <c r="AE22" s="38"/>
      <c r="AF22" s="39"/>
      <c r="AG22" s="51"/>
      <c r="AH22" s="51"/>
      <c r="AI22" s="51"/>
      <c r="AJ22" s="51"/>
      <c r="AK22" s="50"/>
      <c r="AL22" s="50"/>
    </row>
    <row r="23" spans="1:38" ht="16.5" customHeight="1">
      <c r="A23" s="28">
        <v>21</v>
      </c>
      <c r="B23" s="13"/>
      <c r="C23" s="72" t="str">
        <f>+$F$1</f>
        <v>CIAMSM</v>
      </c>
      <c r="D23" s="73">
        <v>105</v>
      </c>
      <c r="E23" s="79">
        <f>+F23</f>
        <v>40673</v>
      </c>
      <c r="F23" s="74">
        <f>K1+B13+A23</f>
        <v>40673</v>
      </c>
      <c r="G23" s="72" t="s">
        <v>15</v>
      </c>
      <c r="H23" s="75">
        <f>+H13</f>
        <v>20.3</v>
      </c>
      <c r="I23" s="68" t="str">
        <f>+$I$13</f>
        <v>SPORTIDEA MASTER "B"</v>
      </c>
      <c r="J23" s="65" t="s">
        <v>16</v>
      </c>
      <c r="K23" s="68" t="str">
        <f>+$I$15</f>
        <v>SPORTIDEA MASTER "C"</v>
      </c>
      <c r="L23" s="68"/>
      <c r="M23" s="77"/>
      <c r="N23" s="77"/>
      <c r="O23" s="84"/>
      <c r="P23" s="85"/>
      <c r="Q23" s="84"/>
      <c r="R23" s="85"/>
      <c r="S23" s="84"/>
      <c r="T23" s="85"/>
      <c r="U23" s="84"/>
      <c r="V23" s="85"/>
      <c r="W23" s="84"/>
      <c r="X23" s="85"/>
      <c r="Y23" s="56" t="e">
        <f>+$Y$13</f>
        <v>#REF!</v>
      </c>
      <c r="Z23" s="50"/>
      <c r="AA23" s="36">
        <f t="shared" si="0"/>
        <v>0</v>
      </c>
      <c r="AB23" s="37">
        <f t="shared" si="1"/>
        <v>0</v>
      </c>
      <c r="AC23" s="37">
        <f t="shared" si="2"/>
        <v>0</v>
      </c>
      <c r="AD23" s="38"/>
      <c r="AE23" s="38">
        <f>IF($AA$23&lt;2,0,1)</f>
        <v>0</v>
      </c>
      <c r="AF23" s="39">
        <f>IF($AB$23&lt;2,0,1)</f>
        <v>0</v>
      </c>
      <c r="AG23" s="51"/>
      <c r="AH23" s="51"/>
      <c r="AI23" s="51"/>
      <c r="AJ23" s="51"/>
      <c r="AK23" s="50"/>
      <c r="AL23" s="50"/>
    </row>
    <row r="24" spans="1:38" ht="16.5" customHeight="1" thickBot="1">
      <c r="A24" s="30"/>
      <c r="B24" s="13"/>
      <c r="C24" s="72" t="str">
        <f>+$F$1</f>
        <v>CIAMSM</v>
      </c>
      <c r="D24" s="73">
        <v>106</v>
      </c>
      <c r="E24" s="79">
        <f>+F24</f>
        <v>40676</v>
      </c>
      <c r="F24" s="74">
        <f>K1+B14+A23</f>
        <v>40676</v>
      </c>
      <c r="G24" s="72" t="s">
        <v>15</v>
      </c>
      <c r="H24" s="75">
        <f>+H14</f>
        <v>21</v>
      </c>
      <c r="I24" s="68" t="str">
        <f>+$I$14</f>
        <v>G.D.S. SALUGGIA</v>
      </c>
      <c r="J24" s="65" t="s">
        <v>16</v>
      </c>
      <c r="K24" s="68" t="str">
        <f>+$I$12</f>
        <v>TOC TOC CHIVASSO</v>
      </c>
      <c r="L24" s="68"/>
      <c r="M24" s="77"/>
      <c r="N24" s="77"/>
      <c r="O24" s="86"/>
      <c r="P24" s="87"/>
      <c r="Q24" s="86"/>
      <c r="R24" s="87"/>
      <c r="S24" s="86"/>
      <c r="T24" s="87"/>
      <c r="U24" s="86"/>
      <c r="V24" s="87"/>
      <c r="W24" s="86"/>
      <c r="X24" s="87"/>
      <c r="Y24" s="56" t="e">
        <f>+$Y$14</f>
        <v>#REF!</v>
      </c>
      <c r="Z24" s="50"/>
      <c r="AA24" s="36">
        <f t="shared" si="0"/>
        <v>0</v>
      </c>
      <c r="AB24" s="37">
        <f t="shared" si="1"/>
        <v>0</v>
      </c>
      <c r="AC24" s="37">
        <f t="shared" si="2"/>
        <v>0</v>
      </c>
      <c r="AD24" s="38"/>
      <c r="AE24" s="38">
        <f>IF($AA$24&lt;2,0,1)</f>
        <v>0</v>
      </c>
      <c r="AF24" s="39">
        <f>IF($AB$24&lt;2,0,1)</f>
        <v>0</v>
      </c>
      <c r="AG24" s="51"/>
      <c r="AH24" s="51"/>
      <c r="AI24" s="51"/>
      <c r="AJ24" s="51"/>
      <c r="AK24" s="50"/>
      <c r="AL24" s="50"/>
    </row>
    <row r="25" spans="1:38" ht="16.5" customHeight="1" thickBot="1">
      <c r="A25" s="14"/>
      <c r="B25" s="13"/>
      <c r="C25" s="64"/>
      <c r="D25" s="73"/>
      <c r="E25" s="79"/>
      <c r="F25" s="78"/>
      <c r="G25" s="70" t="s">
        <v>21</v>
      </c>
      <c r="H25" s="71"/>
      <c r="I25" s="68"/>
      <c r="J25" s="65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1"/>
      <c r="Y25" s="56"/>
      <c r="Z25" s="50"/>
      <c r="AA25" s="36"/>
      <c r="AB25" s="37"/>
      <c r="AC25" s="37"/>
      <c r="AD25" s="38"/>
      <c r="AE25" s="38"/>
      <c r="AF25" s="39"/>
      <c r="AG25" s="51"/>
      <c r="AH25" s="51"/>
      <c r="AI25" s="51"/>
      <c r="AJ25" s="51"/>
      <c r="AK25" s="50"/>
      <c r="AL25" s="50"/>
    </row>
    <row r="26" spans="1:38" ht="16.5" customHeight="1">
      <c r="A26" s="28">
        <v>28</v>
      </c>
      <c r="B26" s="13"/>
      <c r="C26" s="72" t="str">
        <f>+$F$1</f>
        <v>CIAMSM</v>
      </c>
      <c r="D26" s="73">
        <v>107</v>
      </c>
      <c r="E26" s="79">
        <f>+F26</f>
        <v>40681</v>
      </c>
      <c r="F26" s="74">
        <f>K1+B15+A26</f>
        <v>40681</v>
      </c>
      <c r="G26" s="72" t="s">
        <v>15</v>
      </c>
      <c r="H26" s="75">
        <f>+H15</f>
        <v>20.3</v>
      </c>
      <c r="I26" s="68" t="str">
        <f>+$I$15</f>
        <v>SPORTIDEA MASTER "C"</v>
      </c>
      <c r="J26" s="65" t="s">
        <v>16</v>
      </c>
      <c r="K26" s="68" t="str">
        <f>+$I$12</f>
        <v>TOC TOC CHIVASSO</v>
      </c>
      <c r="L26" s="68"/>
      <c r="M26" s="77"/>
      <c r="N26" s="77"/>
      <c r="O26" s="84"/>
      <c r="P26" s="85"/>
      <c r="Q26" s="84"/>
      <c r="R26" s="85"/>
      <c r="S26" s="84"/>
      <c r="T26" s="85"/>
      <c r="U26" s="84"/>
      <c r="V26" s="85"/>
      <c r="W26" s="84"/>
      <c r="X26" s="85"/>
      <c r="Y26" s="56" t="e">
        <f>+$Y$15</f>
        <v>#REF!</v>
      </c>
      <c r="Z26" s="50"/>
      <c r="AA26" s="36">
        <f t="shared" si="0"/>
        <v>0</v>
      </c>
      <c r="AB26" s="37">
        <f t="shared" si="1"/>
        <v>0</v>
      </c>
      <c r="AC26" s="37">
        <f t="shared" si="2"/>
        <v>0</v>
      </c>
      <c r="AD26" s="38"/>
      <c r="AE26" s="38">
        <f>IF($AA$26&lt;2,0,1)</f>
        <v>0</v>
      </c>
      <c r="AF26" s="39">
        <f>IF($AB$26&lt;2,0,1)</f>
        <v>0</v>
      </c>
      <c r="AG26" s="51"/>
      <c r="AH26" s="51"/>
      <c r="AI26" s="51"/>
      <c r="AJ26" s="51"/>
      <c r="AK26" s="50"/>
      <c r="AL26" s="50"/>
    </row>
    <row r="27" spans="1:38" ht="16.5" customHeight="1" thickBot="1">
      <c r="A27" s="30"/>
      <c r="B27" s="13"/>
      <c r="C27" s="72" t="str">
        <f>+$F$1</f>
        <v>CIAMSM</v>
      </c>
      <c r="D27" s="73">
        <v>108</v>
      </c>
      <c r="E27" s="79">
        <f>+F27</f>
        <v>40683</v>
      </c>
      <c r="F27" s="74">
        <f>K1+B14+A26</f>
        <v>40683</v>
      </c>
      <c r="G27" s="72" t="s">
        <v>15</v>
      </c>
      <c r="H27" s="75">
        <f>+H14</f>
        <v>21</v>
      </c>
      <c r="I27" s="68" t="str">
        <f>+$I$14</f>
        <v>G.D.S. SALUGGIA</v>
      </c>
      <c r="J27" s="65" t="s">
        <v>16</v>
      </c>
      <c r="K27" s="68" t="str">
        <f>+$I$13</f>
        <v>SPORTIDEA MASTER "B"</v>
      </c>
      <c r="L27" s="68"/>
      <c r="M27" s="77"/>
      <c r="N27" s="77"/>
      <c r="O27" s="86"/>
      <c r="P27" s="87"/>
      <c r="Q27" s="86"/>
      <c r="R27" s="87"/>
      <c r="S27" s="86"/>
      <c r="T27" s="87"/>
      <c r="U27" s="86"/>
      <c r="V27" s="87"/>
      <c r="W27" s="86"/>
      <c r="X27" s="87"/>
      <c r="Y27" s="56" t="e">
        <f>+$Y$14</f>
        <v>#REF!</v>
      </c>
      <c r="Z27" s="50"/>
      <c r="AA27" s="36">
        <f t="shared" si="0"/>
        <v>0</v>
      </c>
      <c r="AB27" s="37">
        <f t="shared" si="1"/>
        <v>0</v>
      </c>
      <c r="AC27" s="37">
        <f t="shared" si="2"/>
        <v>0</v>
      </c>
      <c r="AD27" s="38"/>
      <c r="AE27" s="38">
        <f>IF($AA$27&lt;2,0,1)</f>
        <v>0</v>
      </c>
      <c r="AF27" s="39">
        <f>IF($AB$27&lt;2,0,1)</f>
        <v>0</v>
      </c>
      <c r="AG27" s="51"/>
      <c r="AH27" s="51"/>
      <c r="AI27" s="51"/>
      <c r="AJ27" s="51"/>
      <c r="AK27" s="50"/>
      <c r="AL27" s="50"/>
    </row>
    <row r="28" spans="1:38" ht="16.5" customHeight="1" thickBot="1">
      <c r="A28" s="31"/>
      <c r="B28" s="13"/>
      <c r="C28" s="64"/>
      <c r="D28" s="73"/>
      <c r="E28" s="79"/>
      <c r="F28" s="78"/>
      <c r="G28" s="70" t="s">
        <v>22</v>
      </c>
      <c r="H28" s="71"/>
      <c r="I28" s="68"/>
      <c r="J28" s="65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1"/>
      <c r="Y28" s="56"/>
      <c r="Z28" s="50"/>
      <c r="AA28" s="36"/>
      <c r="AB28" s="37"/>
      <c r="AC28" s="37"/>
      <c r="AD28" s="38"/>
      <c r="AE28" s="38"/>
      <c r="AF28" s="39"/>
      <c r="AG28" s="51"/>
      <c r="AH28" s="51"/>
      <c r="AI28" s="51"/>
      <c r="AJ28" s="51"/>
      <c r="AK28" s="50"/>
      <c r="AL28" s="50"/>
    </row>
    <row r="29" spans="1:38" ht="16.5" customHeight="1">
      <c r="A29" s="28">
        <v>35</v>
      </c>
      <c r="B29" s="13"/>
      <c r="C29" s="72" t="str">
        <f>+$F$1</f>
        <v>CIAMSM</v>
      </c>
      <c r="D29" s="73">
        <v>109</v>
      </c>
      <c r="E29" s="79">
        <f>+F29</f>
        <v>40690</v>
      </c>
      <c r="F29" s="74">
        <f>K1+B14+A29</f>
        <v>40690</v>
      </c>
      <c r="G29" s="72" t="s">
        <v>15</v>
      </c>
      <c r="H29" s="75">
        <f>+H14</f>
        <v>21</v>
      </c>
      <c r="I29" s="68" t="str">
        <f>+$I$14</f>
        <v>G.D.S. SALUGGIA</v>
      </c>
      <c r="J29" s="65" t="s">
        <v>16</v>
      </c>
      <c r="K29" s="68" t="str">
        <f>+$I$15</f>
        <v>SPORTIDEA MASTER "C"</v>
      </c>
      <c r="L29" s="68"/>
      <c r="M29" s="77"/>
      <c r="N29" s="77"/>
      <c r="O29" s="84"/>
      <c r="P29" s="85"/>
      <c r="Q29" s="84"/>
      <c r="R29" s="85"/>
      <c r="S29" s="84"/>
      <c r="T29" s="85"/>
      <c r="U29" s="84"/>
      <c r="V29" s="85"/>
      <c r="W29" s="84"/>
      <c r="X29" s="85"/>
      <c r="Y29" s="56" t="e">
        <f>+$Y$14</f>
        <v>#REF!</v>
      </c>
      <c r="Z29" s="50"/>
      <c r="AA29" s="36">
        <f t="shared" si="0"/>
        <v>0</v>
      </c>
      <c r="AB29" s="37">
        <f t="shared" si="1"/>
        <v>0</v>
      </c>
      <c r="AC29" s="37">
        <f t="shared" si="2"/>
        <v>0</v>
      </c>
      <c r="AD29" s="38"/>
      <c r="AE29" s="38">
        <f>IF($AA$29&lt;2,0,1)</f>
        <v>0</v>
      </c>
      <c r="AF29" s="39">
        <f>IF($AB$29&lt;2,0,1)</f>
        <v>0</v>
      </c>
      <c r="AG29" s="51"/>
      <c r="AH29" s="51"/>
      <c r="AI29" s="51"/>
      <c r="AJ29" s="51"/>
      <c r="AK29" s="50"/>
      <c r="AL29" s="50"/>
    </row>
    <row r="30" spans="1:38" ht="16.5" customHeight="1" thickBot="1">
      <c r="A30" s="30"/>
      <c r="B30" s="13"/>
      <c r="C30" s="72" t="str">
        <f>+$F$1</f>
        <v>CIAMSM</v>
      </c>
      <c r="D30" s="73">
        <v>110</v>
      </c>
      <c r="E30" s="79">
        <f>+F30</f>
        <v>40687</v>
      </c>
      <c r="F30" s="74">
        <f>K1+B13+A29</f>
        <v>40687</v>
      </c>
      <c r="G30" s="72" t="s">
        <v>15</v>
      </c>
      <c r="H30" s="75">
        <f>+H13</f>
        <v>20.3</v>
      </c>
      <c r="I30" s="68" t="str">
        <f>+$I$13</f>
        <v>SPORTIDEA MASTER "B"</v>
      </c>
      <c r="J30" s="65"/>
      <c r="K30" s="68" t="str">
        <f>+$I$12</f>
        <v>TOC TOC CHIVASSO</v>
      </c>
      <c r="L30" s="68"/>
      <c r="M30" s="77"/>
      <c r="N30" s="77"/>
      <c r="O30" s="86"/>
      <c r="P30" s="87"/>
      <c r="Q30" s="86"/>
      <c r="R30" s="87"/>
      <c r="S30" s="86"/>
      <c r="T30" s="87"/>
      <c r="U30" s="86"/>
      <c r="V30" s="87"/>
      <c r="W30" s="86"/>
      <c r="X30" s="87"/>
      <c r="Y30" s="56" t="e">
        <f>+$Y$13</f>
        <v>#REF!</v>
      </c>
      <c r="Z30" s="50"/>
      <c r="AA30" s="36">
        <f t="shared" si="0"/>
        <v>0</v>
      </c>
      <c r="AB30" s="37">
        <f t="shared" si="1"/>
        <v>0</v>
      </c>
      <c r="AC30" s="37">
        <f t="shared" si="2"/>
        <v>0</v>
      </c>
      <c r="AD30" s="38"/>
      <c r="AE30" s="38">
        <f>IF($AA$30&lt;2,0,1)</f>
        <v>0</v>
      </c>
      <c r="AF30" s="39">
        <f>IF($AB$30&lt;2,0,1)</f>
        <v>0</v>
      </c>
      <c r="AG30" s="51"/>
      <c r="AH30" s="51"/>
      <c r="AI30" s="51"/>
      <c r="AJ30" s="51"/>
      <c r="AK30" s="50"/>
      <c r="AL30" s="50"/>
    </row>
    <row r="31" spans="1:38" ht="16.5" customHeight="1" thickBot="1">
      <c r="A31" s="14"/>
      <c r="B31" s="13"/>
      <c r="C31" s="64"/>
      <c r="D31" s="73"/>
      <c r="E31" s="80"/>
      <c r="F31" s="78"/>
      <c r="G31" s="70" t="s">
        <v>23</v>
      </c>
      <c r="H31" s="71"/>
      <c r="I31" s="68"/>
      <c r="J31" s="65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1"/>
      <c r="Y31" s="56"/>
      <c r="Z31" s="50"/>
      <c r="AA31" s="36"/>
      <c r="AB31" s="37"/>
      <c r="AC31" s="37"/>
      <c r="AD31" s="38"/>
      <c r="AE31" s="38"/>
      <c r="AF31" s="39"/>
      <c r="AG31" s="51"/>
      <c r="AH31" s="51"/>
      <c r="AI31" s="51"/>
      <c r="AJ31" s="51"/>
      <c r="AK31" s="50"/>
      <c r="AL31" s="50"/>
    </row>
    <row r="32" spans="1:38" ht="16.5" customHeight="1">
      <c r="A32" s="28">
        <v>42</v>
      </c>
      <c r="B32" s="13"/>
      <c r="C32" s="72" t="str">
        <f>+$F$1</f>
        <v>CIAMSM</v>
      </c>
      <c r="D32" s="73">
        <v>111</v>
      </c>
      <c r="E32" s="79">
        <f>+F32</f>
        <v>40695</v>
      </c>
      <c r="F32" s="74">
        <f>K1+B15+A32</f>
        <v>40695</v>
      </c>
      <c r="G32" s="72" t="s">
        <v>15</v>
      </c>
      <c r="H32" s="75">
        <f>+H15</f>
        <v>20.3</v>
      </c>
      <c r="I32" s="68" t="str">
        <f>+$I$15</f>
        <v>SPORTIDEA MASTER "C"</v>
      </c>
      <c r="J32" s="65" t="s">
        <v>16</v>
      </c>
      <c r="K32" s="68" t="str">
        <f>+$I$13</f>
        <v>SPORTIDEA MASTER "B"</v>
      </c>
      <c r="L32" s="68" t="s">
        <v>43</v>
      </c>
      <c r="M32" s="77"/>
      <c r="N32" s="77"/>
      <c r="O32" s="84"/>
      <c r="P32" s="85"/>
      <c r="Q32" s="84"/>
      <c r="R32" s="85"/>
      <c r="S32" s="84"/>
      <c r="T32" s="85"/>
      <c r="U32" s="84"/>
      <c r="V32" s="85"/>
      <c r="W32" s="84"/>
      <c r="X32" s="85"/>
      <c r="Y32" s="56" t="e">
        <f>+$Y$15</f>
        <v>#REF!</v>
      </c>
      <c r="Z32" s="50"/>
      <c r="AA32" s="36">
        <f t="shared" si="0"/>
        <v>0</v>
      </c>
      <c r="AB32" s="37">
        <f t="shared" si="1"/>
        <v>0</v>
      </c>
      <c r="AC32" s="37">
        <f t="shared" si="2"/>
        <v>0</v>
      </c>
      <c r="AD32" s="38"/>
      <c r="AE32" s="38">
        <f>IF($AA$32&lt;2,0,1)</f>
        <v>0</v>
      </c>
      <c r="AF32" s="39">
        <f>IF($AB$32&lt;2,0,1)</f>
        <v>0</v>
      </c>
      <c r="AG32" s="51"/>
      <c r="AH32" s="51"/>
      <c r="AI32" s="51"/>
      <c r="AJ32" s="51"/>
      <c r="AK32" s="50"/>
      <c r="AL32" s="50"/>
    </row>
    <row r="33" spans="1:38" ht="16.5" customHeight="1" thickBot="1">
      <c r="A33" s="32"/>
      <c r="B33" s="13"/>
      <c r="C33" s="72" t="str">
        <f>+$F$1</f>
        <v>CIAMSM</v>
      </c>
      <c r="D33" s="73">
        <v>112</v>
      </c>
      <c r="E33" s="79">
        <f>+F33</f>
        <v>40694</v>
      </c>
      <c r="F33" s="74">
        <f>K1+B12+A32</f>
        <v>40694</v>
      </c>
      <c r="G33" s="72" t="s">
        <v>15</v>
      </c>
      <c r="H33" s="75">
        <f>+H12</f>
        <v>21</v>
      </c>
      <c r="I33" s="68" t="str">
        <f>+$I$12</f>
        <v>TOC TOC CHIVASSO</v>
      </c>
      <c r="J33" s="65" t="s">
        <v>16</v>
      </c>
      <c r="K33" s="68" t="str">
        <f>+$I$14</f>
        <v>G.D.S. SALUGGIA</v>
      </c>
      <c r="L33" s="68"/>
      <c r="M33" s="77"/>
      <c r="N33" s="77"/>
      <c r="O33" s="86"/>
      <c r="P33" s="87"/>
      <c r="Q33" s="86"/>
      <c r="R33" s="87"/>
      <c r="S33" s="86"/>
      <c r="T33" s="87"/>
      <c r="U33" s="86"/>
      <c r="V33" s="87"/>
      <c r="W33" s="86"/>
      <c r="X33" s="87"/>
      <c r="Y33" s="63" t="e">
        <f>+$Y$12</f>
        <v>#REF!</v>
      </c>
      <c r="Z33" s="50"/>
      <c r="AA33" s="45">
        <f t="shared" si="0"/>
        <v>0</v>
      </c>
      <c r="AB33" s="46">
        <f t="shared" si="1"/>
        <v>0</v>
      </c>
      <c r="AC33" s="46">
        <f t="shared" si="2"/>
        <v>0</v>
      </c>
      <c r="AD33" s="47"/>
      <c r="AE33" s="47">
        <f>IF($AA$33&lt;2,0,1)</f>
        <v>0</v>
      </c>
      <c r="AF33" s="48">
        <f>IF($AB$33&lt;2,0,1)</f>
        <v>0</v>
      </c>
      <c r="AG33" s="51"/>
      <c r="AH33" s="51"/>
      <c r="AI33" s="51"/>
      <c r="AJ33" s="51"/>
      <c r="AK33" s="50"/>
      <c r="AL33" s="50"/>
    </row>
    <row r="34" ht="13.5" customHeight="1"/>
    <row r="35" spans="3:36" ht="13.5" customHeight="1" hidden="1">
      <c r="C35" s="29" t="s">
        <v>24</v>
      </c>
      <c r="K35" s="33" t="s">
        <v>5</v>
      </c>
      <c r="L35" s="34" t="s">
        <v>6</v>
      </c>
      <c r="M35" s="34" t="s">
        <v>7</v>
      </c>
      <c r="N35" s="34" t="s">
        <v>8</v>
      </c>
      <c r="O35" s="34"/>
      <c r="P35" s="34"/>
      <c r="Q35" s="34"/>
      <c r="R35" s="34"/>
      <c r="S35" s="34"/>
      <c r="T35" s="34"/>
      <c r="U35" s="34"/>
      <c r="V35" s="34"/>
      <c r="W35" s="34"/>
      <c r="X35" s="34" t="s">
        <v>9</v>
      </c>
      <c r="Y35" s="33" t="s">
        <v>12</v>
      </c>
      <c r="Z35" s="33"/>
      <c r="AB35" s="24"/>
      <c r="AC35" s="24"/>
      <c r="AD35" s="24"/>
      <c r="AH35" s="1"/>
      <c r="AI35" s="1"/>
      <c r="AJ35" s="1"/>
    </row>
    <row r="36" spans="11:36" ht="13.5" customHeight="1" hidden="1">
      <c r="K36" s="33" t="str">
        <f>+$I$12</f>
        <v>TOC TOC CHIVASSO</v>
      </c>
      <c r="L36" s="34">
        <f>+$AA$17+$AA$21+$AB$24+$AB$26+$AB$30+$AA$33</f>
        <v>3</v>
      </c>
      <c r="M36" s="34">
        <f>+$AC$17+$AC$21+$AC$24+$AC$26+$AC$30+$AC$33</f>
        <v>1</v>
      </c>
      <c r="N36" s="49">
        <f>+$AE$17+$AE$21+$AF$24+$AF$26+$AF$30+$AE$33</f>
        <v>1</v>
      </c>
      <c r="O36" s="49"/>
      <c r="P36" s="49"/>
      <c r="Q36" s="49"/>
      <c r="R36" s="49"/>
      <c r="S36" s="49"/>
      <c r="T36" s="49"/>
      <c r="U36" s="49"/>
      <c r="V36" s="49"/>
      <c r="W36" s="49"/>
      <c r="X36" s="49">
        <f>+$AF$17+$AF$21+$AE$24+$AE$26+$AE$30+$AF$33</f>
        <v>0</v>
      </c>
      <c r="Y36" s="35" t="e">
        <f>#REF!/#REF!</f>
        <v>#REF!</v>
      </c>
      <c r="Z36" s="35"/>
      <c r="AB36" s="24"/>
      <c r="AC36" s="24"/>
      <c r="AD36" s="24"/>
      <c r="AH36" s="1"/>
      <c r="AI36" s="1"/>
      <c r="AJ36" s="1"/>
    </row>
    <row r="37" spans="11:36" ht="13.5" customHeight="1" hidden="1">
      <c r="K37" s="33" t="str">
        <f>+$I$13</f>
        <v>SPORTIDEA MASTER "B"</v>
      </c>
      <c r="L37" s="34">
        <f>+$AA$18+$AB$21+$AA$23+$AB$27+$AA$30+$AB$32</f>
        <v>0</v>
      </c>
      <c r="M37" s="34">
        <f>+$AC$18+$AC$21+$AC$23+$AC$27+$AC$30+$AC$32</f>
        <v>1</v>
      </c>
      <c r="N37" s="49">
        <f>+$AE$18+$AF$21+$AE$23+$AF$27+$AE$30+$AF$32</f>
        <v>0</v>
      </c>
      <c r="O37" s="49"/>
      <c r="P37" s="49"/>
      <c r="Q37" s="49"/>
      <c r="R37" s="49"/>
      <c r="S37" s="49"/>
      <c r="T37" s="49"/>
      <c r="U37" s="49"/>
      <c r="V37" s="49"/>
      <c r="W37" s="49"/>
      <c r="X37" s="49">
        <f>+$AF$18+$AE$21+$AF$23+$AE$27+$AF$30+$AE$32</f>
        <v>1</v>
      </c>
      <c r="Y37" s="35" t="e">
        <f>#REF!/#REF!</f>
        <v>#REF!</v>
      </c>
      <c r="Z37" s="35"/>
      <c r="AB37" s="24"/>
      <c r="AC37" s="24"/>
      <c r="AD37" s="24"/>
      <c r="AH37" s="1"/>
      <c r="AI37" s="1"/>
      <c r="AJ37" s="1"/>
    </row>
    <row r="38" spans="11:36" ht="13.5" customHeight="1" hidden="1">
      <c r="K38" s="33" t="str">
        <f>+$I$14</f>
        <v>G.D.S. SALUGGIA</v>
      </c>
      <c r="L38" s="34">
        <f>+$AB$18+$AB$20+$AA$24+$AA$27+$AA$29+$AB$33</f>
        <v>3</v>
      </c>
      <c r="M38" s="34">
        <f>+$AC$18+$AC$20+$AC$24+$AC$27+$AC$29+$AC$33</f>
        <v>1</v>
      </c>
      <c r="N38" s="49">
        <f>+$AF$18+$AF$20+$AE$24+$AE$27+$AE$29+$AF$33</f>
        <v>1</v>
      </c>
      <c r="O38" s="49"/>
      <c r="P38" s="49"/>
      <c r="Q38" s="49"/>
      <c r="R38" s="49"/>
      <c r="S38" s="49"/>
      <c r="T38" s="49"/>
      <c r="U38" s="49"/>
      <c r="V38" s="49"/>
      <c r="W38" s="49"/>
      <c r="X38" s="49">
        <f>+$AE$18+$AE$20+$AF$24+$AF$27+$AF$29+$AE$33</f>
        <v>0</v>
      </c>
      <c r="Y38" s="35" t="e">
        <f>#REF!/#REF!</f>
        <v>#REF!</v>
      </c>
      <c r="Z38" s="35"/>
      <c r="AB38" s="24"/>
      <c r="AC38" s="24"/>
      <c r="AD38" s="24"/>
      <c r="AH38" s="1"/>
      <c r="AI38" s="1"/>
      <c r="AJ38" s="1"/>
    </row>
    <row r="39" spans="11:36" ht="13.5" customHeight="1" hidden="1">
      <c r="K39" s="33" t="str">
        <f>+$I$15</f>
        <v>SPORTIDEA MASTER "C"</v>
      </c>
      <c r="L39" s="34">
        <f>+$AB$17+$AA$20+$AB$23+$AA$26+$AB$29+$AA$32</f>
        <v>0</v>
      </c>
      <c r="M39" s="34">
        <f>+$AC$17+$AC$20+$AC$23+$AC$26+$AC$29+$AC$32</f>
        <v>1</v>
      </c>
      <c r="N39" s="49">
        <f>+$AF$17+$AE$20+$AF$23+$AE$26+$AF$29+$AE$32</f>
        <v>0</v>
      </c>
      <c r="O39" s="49"/>
      <c r="P39" s="49"/>
      <c r="Q39" s="49"/>
      <c r="R39" s="49"/>
      <c r="S39" s="49"/>
      <c r="T39" s="49"/>
      <c r="U39" s="49"/>
      <c r="V39" s="49"/>
      <c r="W39" s="49"/>
      <c r="X39" s="49">
        <f>+$AE$17+$AF$20+$AE$23+$AF$26+$AE$29+$AF$32</f>
        <v>1</v>
      </c>
      <c r="Y39" s="35" t="e">
        <f>#REF!/#REF!</f>
        <v>#REF!</v>
      </c>
      <c r="Z39" s="35"/>
      <c r="AB39" s="24"/>
      <c r="AC39" s="24"/>
      <c r="AD39" s="24"/>
      <c r="AH39" s="1"/>
      <c r="AI39" s="1"/>
      <c r="AJ39" s="1"/>
    </row>
    <row r="40" spans="11:36" ht="13.5" customHeight="1" thickBot="1">
      <c r="K40" s="19"/>
      <c r="L40" s="101"/>
      <c r="M40" s="101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102"/>
      <c r="Z40" s="102"/>
      <c r="AB40" s="24"/>
      <c r="AC40" s="24"/>
      <c r="AD40" s="24"/>
      <c r="AH40" s="1"/>
      <c r="AI40" s="1"/>
      <c r="AJ40" s="1"/>
    </row>
    <row r="41" spans="11:36" ht="13.5" customHeight="1">
      <c r="K41" s="103" t="s">
        <v>5</v>
      </c>
      <c r="L41" s="104" t="s">
        <v>6</v>
      </c>
      <c r="M41" s="104" t="s">
        <v>7</v>
      </c>
      <c r="N41" s="104" t="s">
        <v>8</v>
      </c>
      <c r="O41" s="104"/>
      <c r="P41" s="104"/>
      <c r="Q41" s="104"/>
      <c r="R41" s="104"/>
      <c r="S41" s="104"/>
      <c r="T41" s="104"/>
      <c r="U41" s="104"/>
      <c r="V41" s="104"/>
      <c r="W41" s="104"/>
      <c r="X41" s="105" t="s">
        <v>9</v>
      </c>
      <c r="Y41" s="102" t="s">
        <v>12</v>
      </c>
      <c r="Z41" s="102"/>
      <c r="AB41" s="24"/>
      <c r="AC41" s="24"/>
      <c r="AD41" s="24"/>
      <c r="AH41" s="1"/>
      <c r="AI41" s="1"/>
      <c r="AJ41" s="1"/>
    </row>
    <row r="42" spans="11:36" ht="13.5" customHeight="1">
      <c r="K42" s="106" t="s">
        <v>28</v>
      </c>
      <c r="L42" s="89">
        <v>3</v>
      </c>
      <c r="M42" s="89">
        <v>1</v>
      </c>
      <c r="N42" s="89">
        <v>1</v>
      </c>
      <c r="O42" s="89"/>
      <c r="P42" s="89"/>
      <c r="Q42" s="89"/>
      <c r="R42" s="89"/>
      <c r="S42" s="89"/>
      <c r="T42" s="89"/>
      <c r="U42" s="89"/>
      <c r="V42" s="89"/>
      <c r="W42" s="89"/>
      <c r="X42" s="107">
        <v>0</v>
      </c>
      <c r="Y42" s="102" t="e">
        <v>#REF!</v>
      </c>
      <c r="Z42" s="102"/>
      <c r="AB42" s="24"/>
      <c r="AC42" s="24"/>
      <c r="AD42" s="24"/>
      <c r="AH42" s="1"/>
      <c r="AI42" s="1"/>
      <c r="AJ42" s="1"/>
    </row>
    <row r="43" spans="11:36" ht="13.5" customHeight="1">
      <c r="K43" s="106" t="s">
        <v>30</v>
      </c>
      <c r="L43" s="89">
        <v>3</v>
      </c>
      <c r="M43" s="89">
        <v>1</v>
      </c>
      <c r="N43" s="89">
        <v>1</v>
      </c>
      <c r="O43" s="89"/>
      <c r="P43" s="89"/>
      <c r="Q43" s="89"/>
      <c r="R43" s="89"/>
      <c r="S43" s="89"/>
      <c r="T43" s="89"/>
      <c r="U43" s="89"/>
      <c r="V43" s="89"/>
      <c r="W43" s="89"/>
      <c r="X43" s="107">
        <v>0</v>
      </c>
      <c r="Y43" s="102" t="e">
        <v>#REF!</v>
      </c>
      <c r="Z43" s="102"/>
      <c r="AB43" s="24"/>
      <c r="AC43" s="24"/>
      <c r="AD43" s="24"/>
      <c r="AH43" s="1"/>
      <c r="AI43" s="1"/>
      <c r="AJ43" s="1"/>
    </row>
    <row r="44" spans="11:36" ht="13.5" customHeight="1">
      <c r="K44" s="106" t="s">
        <v>29</v>
      </c>
      <c r="L44" s="89">
        <v>0</v>
      </c>
      <c r="M44" s="89">
        <v>1</v>
      </c>
      <c r="N44" s="89">
        <v>0</v>
      </c>
      <c r="O44" s="89"/>
      <c r="P44" s="89"/>
      <c r="Q44" s="89"/>
      <c r="R44" s="89"/>
      <c r="S44" s="89"/>
      <c r="T44" s="89"/>
      <c r="U44" s="89"/>
      <c r="V44" s="89"/>
      <c r="W44" s="89"/>
      <c r="X44" s="107">
        <v>1</v>
      </c>
      <c r="Y44" s="102" t="e">
        <v>#REF!</v>
      </c>
      <c r="Z44" s="102"/>
      <c r="AB44" s="24"/>
      <c r="AC44" s="24"/>
      <c r="AD44" s="24"/>
      <c r="AH44" s="1"/>
      <c r="AI44" s="1"/>
      <c r="AJ44" s="1"/>
    </row>
    <row r="45" spans="11:36" ht="13.5" customHeight="1" thickBot="1">
      <c r="K45" s="108" t="s">
        <v>31</v>
      </c>
      <c r="L45" s="109">
        <v>0</v>
      </c>
      <c r="M45" s="109">
        <v>1</v>
      </c>
      <c r="N45" s="109">
        <v>0</v>
      </c>
      <c r="O45" s="109"/>
      <c r="P45" s="109"/>
      <c r="Q45" s="109"/>
      <c r="R45" s="109"/>
      <c r="S45" s="109"/>
      <c r="T45" s="109"/>
      <c r="U45" s="109"/>
      <c r="V45" s="109"/>
      <c r="W45" s="109"/>
      <c r="X45" s="110">
        <v>1</v>
      </c>
      <c r="Y45" s="102" t="e">
        <v>#REF!</v>
      </c>
      <c r="Z45" s="102"/>
      <c r="AB45" s="24"/>
      <c r="AC45" s="24"/>
      <c r="AD45" s="24"/>
      <c r="AH45" s="1"/>
      <c r="AI45" s="1"/>
      <c r="AJ45" s="1"/>
    </row>
    <row r="46" ht="13.5" customHeight="1">
      <c r="K46" s="40" t="s">
        <v>25</v>
      </c>
    </row>
    <row r="49" spans="3:24" ht="10.5" customHeight="1">
      <c r="C49" s="1"/>
      <c r="D49" s="1"/>
      <c r="E49" s="1"/>
      <c r="G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3:26" ht="10.5" customHeight="1">
      <c r="C50" s="1"/>
      <c r="D50" s="1"/>
      <c r="E50" s="1"/>
      <c r="G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Z50" s="27"/>
    </row>
    <row r="51" spans="3:26" ht="10.5" customHeight="1">
      <c r="C51" s="1"/>
      <c r="D51" s="1"/>
      <c r="E51" s="1"/>
      <c r="G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Z51" s="27"/>
    </row>
    <row r="52" spans="3:26" ht="10.5" customHeight="1">
      <c r="C52" s="1"/>
      <c r="D52" s="1"/>
      <c r="E52" s="1"/>
      <c r="G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Z52" s="27"/>
    </row>
    <row r="53" spans="3:26" ht="10.5" customHeight="1">
      <c r="C53" s="1"/>
      <c r="D53" s="1"/>
      <c r="E53" s="1"/>
      <c r="G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Z53" s="27"/>
    </row>
  </sheetData>
  <sheetProtection/>
  <mergeCells count="1">
    <mergeCell ref="E10:X10"/>
  </mergeCells>
  <printOptions/>
  <pageMargins left="0.3937007874015748" right="0.3937007874015748" top="0.3937007874015748" bottom="0.3937007874015748" header="0.5" footer="0.5"/>
  <pageSetup horizontalDpi="180" verticalDpi="18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UISP</dc:creator>
  <cp:keywords/>
  <dc:description/>
  <cp:lastModifiedBy> </cp:lastModifiedBy>
  <cp:lastPrinted>2003-02-21T23:09:22Z</cp:lastPrinted>
  <dcterms:created xsi:type="dcterms:W3CDTF">1999-01-18T17:48:44Z</dcterms:created>
  <dcterms:modified xsi:type="dcterms:W3CDTF">2011-05-13T13:34:49Z</dcterms:modified>
  <cp:category/>
  <cp:version/>
  <cp:contentType/>
  <cp:contentStatus/>
</cp:coreProperties>
</file>